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20044 - Reko. nákladního výtahu NK\VZ\"/>
    </mc:Choice>
  </mc:AlternateContent>
  <bookViews>
    <workbookView xWindow="0" yWindow="0" windowWidth="28800" windowHeight="11535"/>
  </bookViews>
  <sheets>
    <sheet name="Přehled Nová knihovna" sheetId="1" r:id="rId1"/>
    <sheet name="elektroinstalace NK" sheetId="2" r:id="rId2"/>
    <sheet name="EKV NK" sheetId="3" r:id="rId3"/>
    <sheet name="List3" sheetId="4" r:id="rId4"/>
  </sheets>
  <calcPr calcId="152511"/>
</workbook>
</file>

<file path=xl/calcChain.xml><?xml version="1.0" encoding="utf-8"?>
<calcChain xmlns="http://schemas.openxmlformats.org/spreadsheetml/2006/main">
  <c r="E10" i="1" l="1"/>
  <c r="E9" i="1"/>
  <c r="G6" i="3" l="1"/>
  <c r="G7" i="3"/>
  <c r="G8" i="3"/>
  <c r="G9" i="3"/>
  <c r="G22" i="3" s="1"/>
  <c r="E12" i="1" s="1"/>
  <c r="G10" i="3"/>
  <c r="G11" i="3"/>
  <c r="G12" i="3"/>
  <c r="G13" i="3"/>
  <c r="G14" i="3"/>
  <c r="G15" i="3"/>
  <c r="G16" i="3"/>
  <c r="G17" i="3"/>
  <c r="G18" i="3"/>
  <c r="G19" i="3"/>
  <c r="G20" i="3"/>
  <c r="G21" i="3"/>
  <c r="F6" i="2"/>
  <c r="H6" i="2"/>
  <c r="F7" i="2"/>
  <c r="H7" i="2"/>
  <c r="F8" i="2"/>
  <c r="H8" i="2"/>
  <c r="F9" i="2"/>
  <c r="H9" i="2"/>
  <c r="F10" i="2"/>
  <c r="H10" i="2"/>
  <c r="F11" i="2"/>
  <c r="F12" i="2"/>
  <c r="H12" i="2"/>
  <c r="F13" i="2"/>
  <c r="H13" i="2"/>
  <c r="F14" i="2"/>
  <c r="H14" i="2"/>
  <c r="H28" i="2"/>
  <c r="F25" i="2"/>
  <c r="F26" i="2" s="1"/>
  <c r="E7" i="1" l="1"/>
  <c r="H19" i="2"/>
  <c r="F15" i="2"/>
  <c r="F16" i="2" s="1"/>
  <c r="H30" i="2"/>
  <c r="E8" i="1" s="1"/>
  <c r="H31" i="2"/>
  <c r="H22" i="2"/>
  <c r="H20" i="2"/>
  <c r="H21" i="2"/>
  <c r="E5" i="1" l="1"/>
  <c r="F17" i="2"/>
  <c r="E6" i="1" s="1"/>
  <c r="E17" i="1" l="1"/>
</calcChain>
</file>

<file path=xl/sharedStrings.xml><?xml version="1.0" encoding="utf-8"?>
<sst xmlns="http://schemas.openxmlformats.org/spreadsheetml/2006/main" count="106" uniqueCount="75">
  <si>
    <t>REKAPITULACE</t>
  </si>
  <si>
    <t>BUDOVA „ Nová knihovna "</t>
  </si>
  <si>
    <t>CELKEM - MATERIÁL ELEKTROINSTALACE</t>
  </si>
  <si>
    <t>CELKEM - MONTÁŽ ROZVODNICE</t>
  </si>
  <si>
    <t>CELKEM - MATERIÁL ROZVODNICE</t>
  </si>
  <si>
    <t>CELKEM BUDOVA „ Nová knihovna "</t>
  </si>
  <si>
    <t>SLP - EKV BUDOVA „ Nová knihovna "</t>
  </si>
  <si>
    <t>Revize + 2%</t>
  </si>
  <si>
    <t>ELEKTROINSTALACE CELKEM BEZ DPH</t>
  </si>
  <si>
    <t>REKONSTRUKCE NÁKLAD.VÝTAHU</t>
  </si>
  <si>
    <t>NOVÉ KNIHOVNY</t>
  </si>
  <si>
    <t>VŠB-TU OSTRAVA</t>
  </si>
  <si>
    <t>ELEKTROINSTALACE - SILNOPROUD</t>
  </si>
  <si>
    <t>pořadové</t>
  </si>
  <si>
    <t>měrná</t>
  </si>
  <si>
    <t>název</t>
  </si>
  <si>
    <t>vyměra</t>
  </si>
  <si>
    <t>cena</t>
  </si>
  <si>
    <t>celkem</t>
  </si>
  <si>
    <t xml:space="preserve">celkem </t>
  </si>
  <si>
    <t>číslo</t>
  </si>
  <si>
    <t>jednotka</t>
  </si>
  <si>
    <t>montáž</t>
  </si>
  <si>
    <t>materiál</t>
  </si>
  <si>
    <t>BUDOVA NOVÁ KNIHOVNA</t>
  </si>
  <si>
    <t>kpl</t>
  </si>
  <si>
    <t>Kabelový stoupací rošt vč.příchytek</t>
  </si>
  <si>
    <t>m</t>
  </si>
  <si>
    <t>Kabel CYKY 5x25</t>
  </si>
  <si>
    <t>Vodič CYA 25 zelenožluté barvy</t>
  </si>
  <si>
    <t>Kabelový žlab vč.úchytů</t>
  </si>
  <si>
    <t>ks</t>
  </si>
  <si>
    <t>Přípojnice ekvipotenciální R15 vč.krabice</t>
  </si>
  <si>
    <t>Sekání průrazů</t>
  </si>
  <si>
    <t>Lišta vkládací LV</t>
  </si>
  <si>
    <t>Protipožární ucpávky EI60</t>
  </si>
  <si>
    <t>Protipožární štítek</t>
  </si>
  <si>
    <t>CELKEM - MONTÁŽ ELEKTROINSTALACE</t>
  </si>
  <si>
    <t>Kompletační činnost + 1,5%</t>
  </si>
  <si>
    <t>Demontáž stávající elektroinstalace + 20%</t>
  </si>
  <si>
    <t>Přesun + 1%</t>
  </si>
  <si>
    <t>Prořez + 1%</t>
  </si>
  <si>
    <t>Podr.materiál + 5%</t>
  </si>
  <si>
    <t>Doplnění rozvodnice HR-N23, pole č.1, D 63/3</t>
  </si>
  <si>
    <t>CELKEM - MONTÁŽ ROZVODNIC</t>
  </si>
  <si>
    <t>Kompletační činnost + 4,5%</t>
  </si>
  <si>
    <t>CELKEM - MATERIÁL ROZVODNIC</t>
  </si>
  <si>
    <t>Podr.materiál + 1%</t>
  </si>
  <si>
    <t>ELEKTROINSTALACE - ELEKTRONICKÁ KONTROLA VSTUPU</t>
  </si>
  <si>
    <t>Materiál</t>
  </si>
  <si>
    <t>Práce</t>
  </si>
  <si>
    <t>Celkem</t>
  </si>
  <si>
    <t>Rozpočet</t>
  </si>
  <si>
    <t>Počet</t>
  </si>
  <si>
    <t>mj</t>
  </si>
  <si>
    <t>Cena/ks</t>
  </si>
  <si>
    <t>Čtečka bezkontaktních karet</t>
  </si>
  <si>
    <t>Řídící jednotka EKV s výstupem do LAN</t>
  </si>
  <si>
    <t>Napájecí zálohovaný zdroj 12V/3A</t>
  </si>
  <si>
    <t>Akumulátor 12/7Ah</t>
  </si>
  <si>
    <t>Kabel FTP kat.5e</t>
  </si>
  <si>
    <t>Kabel CYKY 2x1,5</t>
  </si>
  <si>
    <t>Kabel CYKY 3x1,5</t>
  </si>
  <si>
    <t>Lišta LV 30x25</t>
  </si>
  <si>
    <t>Jistič 6A/230V/1f</t>
  </si>
  <si>
    <t>Propojovací patchcord délka 10m</t>
  </si>
  <si>
    <t>Kabel vlečný plochý bezhalogenový 12x1</t>
  </si>
  <si>
    <t>Drobný elektroinstalační materiál</t>
  </si>
  <si>
    <t>Oživení systému</t>
  </si>
  <si>
    <t>hod</t>
  </si>
  <si>
    <t>Začlenění do řídícího systému EKV VŠB</t>
  </si>
  <si>
    <t>Revize vč. revizní zprávy</t>
  </si>
  <si>
    <t>Spolupráce s výtaháři</t>
  </si>
  <si>
    <t>CELKEM</t>
  </si>
  <si>
    <t>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</si>
</sst>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48"/>
      <name val="Arial CE"/>
      <family val="2"/>
      <charset val="238"/>
    </font>
    <font>
      <b/>
      <u/>
      <sz val="10"/>
      <name val="Arial CE"/>
      <family val="2"/>
      <charset val="238"/>
    </font>
    <font>
      <sz val="16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/>
    <xf numFmtId="4" fontId="0" fillId="0" borderId="0" xfId="0" applyNumberFormat="1" applyFon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0" fontId="4" fillId="0" borderId="0" xfId="0" applyFont="1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 applyAlignment="1">
      <alignment horizontal="center"/>
    </xf>
    <xf numFmtId="2" fontId="0" fillId="0" borderId="0" xfId="0" applyNumberFormat="1" applyFont="1"/>
    <xf numFmtId="2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2" fontId="1" fillId="0" borderId="0" xfId="0" applyNumberFormat="1" applyFont="1"/>
    <xf numFmtId="0" fontId="5" fillId="0" borderId="0" xfId="0" applyFont="1" applyAlignment="1">
      <alignment wrapText="1"/>
    </xf>
    <xf numFmtId="0" fontId="6" fillId="0" borderId="0" xfId="0" applyFont="1"/>
    <xf numFmtId="4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right"/>
    </xf>
    <xf numFmtId="0" fontId="0" fillId="0" borderId="1" xfId="0" applyFont="1" applyBorder="1"/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1" fillId="0" borderId="1" xfId="0" applyFont="1" applyBorder="1"/>
    <xf numFmtId="0" fontId="0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/>
    <xf numFmtId="2" fontId="0" fillId="0" borderId="1" xfId="0" applyNumberFormat="1" applyBorder="1"/>
    <xf numFmtId="0" fontId="5" fillId="0" borderId="1" xfId="0" applyFont="1" applyBorder="1" applyAlignment="1">
      <alignment horizontal="center"/>
    </xf>
    <xf numFmtId="2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8"/>
  <sheetViews>
    <sheetView tabSelected="1" workbookViewId="0">
      <selection activeCell="E11" sqref="E11"/>
    </sheetView>
  </sheetViews>
  <sheetFormatPr defaultRowHeight="12.75" x14ac:dyDescent="0.2"/>
  <cols>
    <col min="1" max="1" width="0.140625" customWidth="1"/>
    <col min="3" max="3" width="45.7109375" customWidth="1"/>
    <col min="4" max="4" width="6.5703125" customWidth="1"/>
    <col min="5" max="5" width="13.7109375" customWidth="1"/>
  </cols>
  <sheetData>
    <row r="2" spans="2:8" x14ac:dyDescent="0.2">
      <c r="B2" s="1"/>
      <c r="C2" s="2" t="s">
        <v>0</v>
      </c>
      <c r="D2" s="1"/>
      <c r="E2" s="1"/>
      <c r="F2" s="1"/>
    </row>
    <row r="3" spans="2:8" x14ac:dyDescent="0.2">
      <c r="B3" s="1"/>
      <c r="C3" s="3"/>
      <c r="D3" s="1"/>
      <c r="E3" s="4"/>
      <c r="F3" s="4"/>
    </row>
    <row r="4" spans="2:8" x14ac:dyDescent="0.2">
      <c r="B4" s="1"/>
      <c r="C4" s="5" t="s">
        <v>1</v>
      </c>
      <c r="D4" s="1"/>
      <c r="E4" s="4"/>
      <c r="F4" s="4"/>
    </row>
    <row r="5" spans="2:8" x14ac:dyDescent="0.2">
      <c r="B5" s="1"/>
      <c r="C5" s="3" t="s">
        <v>2</v>
      </c>
      <c r="D5" s="1"/>
      <c r="E5" s="4">
        <f>'elektroinstalace NK'!H19+'elektroinstalace NK'!H20+'elektroinstalace NK'!H21+'elektroinstalace NK'!H22</f>
        <v>0</v>
      </c>
      <c r="F5" s="4"/>
    </row>
    <row r="6" spans="2:8" x14ac:dyDescent="0.2">
      <c r="B6" s="1"/>
      <c r="C6" s="3" t="s">
        <v>37</v>
      </c>
      <c r="D6" s="1"/>
      <c r="E6" s="4">
        <f>'elektroinstalace NK'!F16+'elektroinstalace NK'!F15+'elektroinstalace NK'!F17</f>
        <v>0</v>
      </c>
      <c r="F6" s="4"/>
    </row>
    <row r="7" spans="2:8" x14ac:dyDescent="0.2">
      <c r="B7" s="1"/>
      <c r="C7" s="3" t="s">
        <v>3</v>
      </c>
      <c r="D7" s="1"/>
      <c r="E7" s="4">
        <f>'elektroinstalace NK'!F25+'elektroinstalace NK'!F26</f>
        <v>0</v>
      </c>
      <c r="F7" s="4"/>
    </row>
    <row r="8" spans="2:8" x14ac:dyDescent="0.2">
      <c r="B8" s="1"/>
      <c r="C8" s="3" t="s">
        <v>4</v>
      </c>
      <c r="D8" s="1"/>
      <c r="E8" s="4">
        <f>'elektroinstalace NK'!H28+'elektroinstalace NK'!H29+'elektroinstalace NK'!H30+'elektroinstalace NK'!H31</f>
        <v>0</v>
      </c>
      <c r="F8" s="4"/>
    </row>
    <row r="9" spans="2:8" x14ac:dyDescent="0.2">
      <c r="B9" s="1"/>
      <c r="C9" s="3" t="s">
        <v>7</v>
      </c>
      <c r="D9" s="1"/>
      <c r="E9" s="4">
        <f>SUM(E5:E8)*0.02</f>
        <v>0</v>
      </c>
      <c r="F9" s="4"/>
    </row>
    <row r="10" spans="2:8" x14ac:dyDescent="0.2">
      <c r="B10" s="1"/>
      <c r="C10" s="5" t="s">
        <v>5</v>
      </c>
      <c r="D10" s="1"/>
      <c r="E10" s="6">
        <f>SUM(E5:E9)</f>
        <v>0</v>
      </c>
      <c r="F10" s="4"/>
    </row>
    <row r="11" spans="2:8" x14ac:dyDescent="0.2">
      <c r="B11" s="1"/>
      <c r="C11" s="3"/>
      <c r="D11" s="1"/>
      <c r="E11" s="4"/>
      <c r="F11" s="4"/>
    </row>
    <row r="12" spans="2:8" x14ac:dyDescent="0.2">
      <c r="B12" s="1"/>
      <c r="C12" s="5" t="s">
        <v>6</v>
      </c>
      <c r="D12" s="1"/>
      <c r="E12" s="6">
        <f>'EKV NK'!G22</f>
        <v>0</v>
      </c>
      <c r="F12" s="4"/>
    </row>
    <row r="13" spans="2:8" x14ac:dyDescent="0.2">
      <c r="B13" s="1"/>
      <c r="C13" s="3"/>
      <c r="D13" s="1"/>
      <c r="E13" s="4"/>
      <c r="F13" s="4"/>
    </row>
    <row r="14" spans="2:8" x14ac:dyDescent="0.2">
      <c r="B14" s="1"/>
      <c r="F14" s="6"/>
    </row>
    <row r="15" spans="2:8" x14ac:dyDescent="0.2">
      <c r="B15" s="1"/>
      <c r="C15" s="5"/>
      <c r="D15" s="1"/>
      <c r="E15" s="4"/>
      <c r="F15" s="6"/>
      <c r="H15" s="7"/>
    </row>
    <row r="16" spans="2:8" x14ac:dyDescent="0.2">
      <c r="B16" s="1"/>
      <c r="C16" s="5"/>
      <c r="D16" s="1"/>
      <c r="E16" s="4"/>
      <c r="F16" s="6"/>
    </row>
    <row r="17" spans="2:6" x14ac:dyDescent="0.2">
      <c r="B17" s="1"/>
      <c r="C17" s="8" t="s">
        <v>8</v>
      </c>
      <c r="D17" s="1"/>
      <c r="E17" s="9">
        <f>E10+E12+E9</f>
        <v>0</v>
      </c>
      <c r="F17" s="4"/>
    </row>
    <row r="18" spans="2:6" x14ac:dyDescent="0.2">
      <c r="B18" s="1"/>
      <c r="C18" s="3"/>
      <c r="D18" s="1"/>
      <c r="E18" s="4"/>
      <c r="F18" s="4"/>
    </row>
    <row r="19" spans="2:6" x14ac:dyDescent="0.2">
      <c r="B19" s="1"/>
      <c r="C19" s="3"/>
      <c r="D19" s="1"/>
      <c r="E19" s="4"/>
      <c r="F19" s="4"/>
    </row>
    <row r="20" spans="2:6" x14ac:dyDescent="0.2">
      <c r="B20" s="1"/>
      <c r="C20" s="3"/>
      <c r="D20" s="1"/>
      <c r="E20" s="4"/>
      <c r="F20" s="4"/>
    </row>
    <row r="21" spans="2:6" x14ac:dyDescent="0.2">
      <c r="B21" s="1"/>
      <c r="C21" s="3"/>
      <c r="D21" s="1"/>
      <c r="E21" s="4"/>
      <c r="F21" s="4"/>
    </row>
    <row r="22" spans="2:6" x14ac:dyDescent="0.2">
      <c r="B22" s="1"/>
      <c r="C22" s="3"/>
      <c r="D22" s="1"/>
      <c r="E22" s="4"/>
      <c r="F22" s="4"/>
    </row>
    <row r="23" spans="2:6" x14ac:dyDescent="0.2">
      <c r="B23" s="1"/>
      <c r="C23" s="3"/>
      <c r="D23" s="1"/>
      <c r="E23" s="4"/>
      <c r="F23" s="4"/>
    </row>
    <row r="24" spans="2:6" x14ac:dyDescent="0.2">
      <c r="B24" s="1"/>
      <c r="C24" s="3"/>
      <c r="D24" s="1"/>
      <c r="E24" s="4"/>
      <c r="F24" s="4"/>
    </row>
    <row r="25" spans="2:6" x14ac:dyDescent="0.2">
      <c r="B25" s="1"/>
      <c r="C25" s="3"/>
      <c r="D25" s="1"/>
      <c r="E25" s="4"/>
      <c r="F25" s="4"/>
    </row>
    <row r="26" spans="2:6" x14ac:dyDescent="0.2">
      <c r="B26" s="1"/>
      <c r="C26" s="3"/>
      <c r="D26" s="1"/>
      <c r="E26" s="4"/>
      <c r="F26" s="4"/>
    </row>
    <row r="27" spans="2:6" ht="20.25" x14ac:dyDescent="0.3">
      <c r="B27" s="1"/>
      <c r="C27" s="10" t="s">
        <v>9</v>
      </c>
      <c r="D27" s="1"/>
      <c r="E27" s="4"/>
      <c r="F27" s="4"/>
    </row>
    <row r="28" spans="2:6" ht="20.25" x14ac:dyDescent="0.3">
      <c r="B28" s="1"/>
      <c r="C28" s="10" t="s">
        <v>10</v>
      </c>
      <c r="D28" s="1"/>
      <c r="E28" s="4"/>
      <c r="F28" s="4"/>
    </row>
    <row r="29" spans="2:6" ht="20.25" x14ac:dyDescent="0.3">
      <c r="B29" s="1"/>
      <c r="C29" s="10" t="s">
        <v>11</v>
      </c>
      <c r="D29" s="1"/>
      <c r="E29" s="4"/>
      <c r="F29" s="4"/>
    </row>
    <row r="30" spans="2:6" ht="20.25" x14ac:dyDescent="0.3">
      <c r="B30" s="1"/>
      <c r="C30" s="10"/>
      <c r="D30" s="1"/>
      <c r="E30" s="4"/>
      <c r="F30" s="4"/>
    </row>
    <row r="31" spans="2:6" ht="20.25" x14ac:dyDescent="0.3">
      <c r="B31" s="1"/>
      <c r="C31" s="10"/>
      <c r="D31" s="1"/>
      <c r="E31" s="4"/>
      <c r="F31" s="4"/>
    </row>
    <row r="32" spans="2:6" ht="20.25" x14ac:dyDescent="0.3">
      <c r="B32" s="1"/>
      <c r="C32" s="10"/>
      <c r="D32" s="1"/>
      <c r="E32" s="4"/>
      <c r="F32" s="4"/>
    </row>
    <row r="33" spans="2:6" ht="20.25" x14ac:dyDescent="0.3">
      <c r="B33" s="1"/>
      <c r="C33" s="10"/>
      <c r="D33" s="1"/>
      <c r="E33" s="4"/>
      <c r="F33" s="4"/>
    </row>
    <row r="34" spans="2:6" x14ac:dyDescent="0.2">
      <c r="B34" s="11"/>
      <c r="C34" s="3"/>
      <c r="D34" s="11"/>
      <c r="E34" s="12"/>
      <c r="F34" s="12"/>
    </row>
    <row r="35" spans="2:6" x14ac:dyDescent="0.2">
      <c r="B35" s="11"/>
      <c r="D35" s="11"/>
      <c r="E35" s="12"/>
      <c r="F35" s="12"/>
    </row>
    <row r="36" spans="2:6" x14ac:dyDescent="0.2">
      <c r="B36" s="11"/>
      <c r="D36" s="11"/>
      <c r="E36" s="12"/>
      <c r="F36" s="12"/>
    </row>
    <row r="37" spans="2:6" x14ac:dyDescent="0.2">
      <c r="B37" s="11"/>
      <c r="D37" s="11"/>
      <c r="E37" s="12"/>
      <c r="F37" s="12"/>
    </row>
    <row r="38" spans="2:6" x14ac:dyDescent="0.2">
      <c r="B38" s="11"/>
      <c r="D38" s="11"/>
      <c r="E38" s="12"/>
      <c r="F38" s="12"/>
    </row>
    <row r="39" spans="2:6" x14ac:dyDescent="0.2">
      <c r="B39" s="11"/>
      <c r="D39" s="11"/>
      <c r="E39" s="12"/>
      <c r="F39" s="12"/>
    </row>
    <row r="40" spans="2:6" x14ac:dyDescent="0.2">
      <c r="B40" s="11"/>
      <c r="D40" s="11"/>
      <c r="E40" s="12"/>
      <c r="F40" s="12"/>
    </row>
    <row r="41" spans="2:6" x14ac:dyDescent="0.2">
      <c r="B41" s="11"/>
      <c r="D41" s="11"/>
      <c r="E41" s="12"/>
      <c r="F41" s="12"/>
    </row>
    <row r="42" spans="2:6" x14ac:dyDescent="0.2">
      <c r="B42" s="11"/>
      <c r="D42" s="11"/>
      <c r="E42" s="12"/>
      <c r="F42" s="12"/>
    </row>
    <row r="43" spans="2:6" x14ac:dyDescent="0.2">
      <c r="B43" s="11"/>
      <c r="D43" s="11"/>
      <c r="E43" s="12"/>
      <c r="F43" s="12"/>
    </row>
    <row r="44" spans="2:6" x14ac:dyDescent="0.2">
      <c r="B44" s="11"/>
      <c r="D44" s="11"/>
      <c r="E44" s="12"/>
      <c r="F44" s="12"/>
    </row>
    <row r="45" spans="2:6" x14ac:dyDescent="0.2">
      <c r="B45" s="11"/>
      <c r="D45" s="11"/>
      <c r="E45" s="12"/>
      <c r="F45" s="12"/>
    </row>
    <row r="46" spans="2:6" x14ac:dyDescent="0.2">
      <c r="B46" s="11"/>
      <c r="D46" s="11"/>
      <c r="E46" s="12"/>
      <c r="F46" s="12"/>
    </row>
    <row r="47" spans="2:6" x14ac:dyDescent="0.2">
      <c r="B47" s="11"/>
      <c r="D47" s="11"/>
      <c r="E47" s="12"/>
      <c r="F47" s="12"/>
    </row>
    <row r="48" spans="2:6" x14ac:dyDescent="0.2">
      <c r="B48" s="11"/>
      <c r="D48" s="11"/>
      <c r="E48" s="12"/>
      <c r="F48" s="12"/>
    </row>
    <row r="49" spans="2:6" x14ac:dyDescent="0.2">
      <c r="B49" s="11"/>
      <c r="D49" s="11"/>
      <c r="E49" s="12"/>
      <c r="F49" s="12"/>
    </row>
    <row r="50" spans="2:6" x14ac:dyDescent="0.2">
      <c r="B50" s="11"/>
      <c r="D50" s="11"/>
      <c r="E50" s="12"/>
      <c r="F50" s="12"/>
    </row>
    <row r="51" spans="2:6" x14ac:dyDescent="0.2">
      <c r="B51" s="11"/>
      <c r="D51" s="11"/>
      <c r="E51" s="12"/>
      <c r="F51" s="12"/>
    </row>
    <row r="52" spans="2:6" x14ac:dyDescent="0.2">
      <c r="B52" s="11"/>
      <c r="D52" s="11"/>
      <c r="E52" s="12"/>
      <c r="F52" s="12"/>
    </row>
    <row r="53" spans="2:6" x14ac:dyDescent="0.2">
      <c r="B53" s="11"/>
      <c r="D53" s="11"/>
      <c r="E53" s="12"/>
      <c r="F53" s="12"/>
    </row>
    <row r="54" spans="2:6" x14ac:dyDescent="0.2">
      <c r="B54" s="11"/>
      <c r="D54" s="11"/>
      <c r="E54" s="12"/>
      <c r="F54" s="12"/>
    </row>
    <row r="55" spans="2:6" x14ac:dyDescent="0.2">
      <c r="B55" s="11"/>
      <c r="D55" s="11"/>
      <c r="E55" s="12"/>
      <c r="F55" s="12"/>
    </row>
    <row r="56" spans="2:6" x14ac:dyDescent="0.2">
      <c r="B56" s="11"/>
      <c r="D56" s="11"/>
      <c r="E56" s="12"/>
      <c r="F56" s="12"/>
    </row>
    <row r="57" spans="2:6" x14ac:dyDescent="0.2">
      <c r="B57" s="11"/>
      <c r="D57" s="11"/>
      <c r="E57" s="12"/>
      <c r="F57" s="12"/>
    </row>
    <row r="58" spans="2:6" x14ac:dyDescent="0.2">
      <c r="B58" s="11"/>
      <c r="D58" s="11"/>
      <c r="E58" s="12"/>
      <c r="F58" s="12"/>
    </row>
    <row r="59" spans="2:6" x14ac:dyDescent="0.2">
      <c r="B59" s="11"/>
      <c r="D59" s="11"/>
      <c r="E59" s="12"/>
      <c r="F59" s="12"/>
    </row>
    <row r="60" spans="2:6" x14ac:dyDescent="0.2">
      <c r="B60" s="11"/>
      <c r="D60" s="11"/>
      <c r="E60" s="12"/>
      <c r="F60" s="12"/>
    </row>
    <row r="61" spans="2:6" x14ac:dyDescent="0.2">
      <c r="B61" s="11"/>
      <c r="D61" s="11"/>
      <c r="E61" s="12"/>
      <c r="F61" s="12"/>
    </row>
    <row r="62" spans="2:6" x14ac:dyDescent="0.2">
      <c r="B62" s="11"/>
      <c r="D62" s="11"/>
      <c r="E62" s="12"/>
      <c r="F62" s="12"/>
    </row>
    <row r="63" spans="2:6" x14ac:dyDescent="0.2">
      <c r="B63" s="11"/>
      <c r="D63" s="11"/>
      <c r="E63" s="12"/>
      <c r="F63" s="12"/>
    </row>
    <row r="64" spans="2:6" x14ac:dyDescent="0.2">
      <c r="B64" s="11"/>
      <c r="D64" s="11"/>
      <c r="E64" s="12"/>
      <c r="F64" s="12"/>
    </row>
    <row r="65" spans="2:6" x14ac:dyDescent="0.2">
      <c r="B65" s="11"/>
      <c r="D65" s="11"/>
      <c r="E65" s="12"/>
      <c r="F65" s="12"/>
    </row>
    <row r="66" spans="2:6" x14ac:dyDescent="0.2">
      <c r="B66" s="11"/>
      <c r="D66" s="11"/>
      <c r="E66" s="12"/>
      <c r="F66" s="12"/>
    </row>
    <row r="67" spans="2:6" x14ac:dyDescent="0.2">
      <c r="B67" s="11"/>
      <c r="D67" s="11"/>
      <c r="E67" s="12"/>
      <c r="F67" s="12"/>
    </row>
    <row r="68" spans="2:6" x14ac:dyDescent="0.2">
      <c r="B68" s="11"/>
      <c r="D68" s="11"/>
      <c r="E68" s="12"/>
      <c r="F68" s="12"/>
    </row>
    <row r="69" spans="2:6" x14ac:dyDescent="0.2">
      <c r="B69" s="11"/>
      <c r="D69" s="11"/>
      <c r="E69" s="12"/>
      <c r="F69" s="12"/>
    </row>
    <row r="70" spans="2:6" x14ac:dyDescent="0.2">
      <c r="B70" s="11"/>
      <c r="D70" s="11"/>
      <c r="E70" s="12"/>
      <c r="F70" s="12"/>
    </row>
    <row r="71" spans="2:6" x14ac:dyDescent="0.2">
      <c r="B71" s="11"/>
      <c r="D71" s="11"/>
      <c r="E71" s="12"/>
      <c r="F71" s="12"/>
    </row>
    <row r="72" spans="2:6" x14ac:dyDescent="0.2">
      <c r="B72" s="11"/>
      <c r="D72" s="11"/>
      <c r="E72" s="12"/>
      <c r="F72" s="12"/>
    </row>
    <row r="73" spans="2:6" x14ac:dyDescent="0.2">
      <c r="B73" s="11"/>
      <c r="D73" s="11"/>
      <c r="E73" s="12"/>
      <c r="F73" s="12"/>
    </row>
    <row r="74" spans="2:6" x14ac:dyDescent="0.2">
      <c r="B74" s="11"/>
      <c r="D74" s="11"/>
      <c r="E74" s="12"/>
      <c r="F74" s="12"/>
    </row>
    <row r="75" spans="2:6" x14ac:dyDescent="0.2">
      <c r="B75" s="11"/>
      <c r="D75" s="11"/>
      <c r="E75" s="12"/>
      <c r="F75" s="12"/>
    </row>
    <row r="76" spans="2:6" x14ac:dyDescent="0.2">
      <c r="B76" s="11"/>
      <c r="D76" s="11"/>
      <c r="E76" s="12"/>
      <c r="F76" s="12"/>
    </row>
    <row r="77" spans="2:6" x14ac:dyDescent="0.2">
      <c r="B77" s="11"/>
      <c r="D77" s="11"/>
      <c r="E77" s="12"/>
      <c r="F77" s="12"/>
    </row>
    <row r="78" spans="2:6" x14ac:dyDescent="0.2">
      <c r="B78" s="11"/>
      <c r="D78" s="11"/>
      <c r="E78" s="12"/>
      <c r="F78" s="12"/>
    </row>
    <row r="79" spans="2:6" x14ac:dyDescent="0.2">
      <c r="B79" s="11"/>
      <c r="D79" s="11"/>
      <c r="E79" s="12"/>
      <c r="F79" s="12"/>
    </row>
    <row r="80" spans="2:6" x14ac:dyDescent="0.2">
      <c r="B80" s="11"/>
      <c r="D80" s="11"/>
      <c r="E80" s="12"/>
      <c r="F80" s="12"/>
    </row>
    <row r="81" spans="2:6" x14ac:dyDescent="0.2">
      <c r="B81" s="11"/>
      <c r="D81" s="11"/>
      <c r="E81" s="12"/>
      <c r="F81" s="12"/>
    </row>
    <row r="82" spans="2:6" x14ac:dyDescent="0.2">
      <c r="B82" s="11"/>
      <c r="D82" s="11"/>
      <c r="E82" s="12"/>
      <c r="F82" s="12"/>
    </row>
    <row r="83" spans="2:6" x14ac:dyDescent="0.2">
      <c r="B83" s="11"/>
      <c r="D83" s="11"/>
      <c r="E83" s="12"/>
      <c r="F83" s="12"/>
    </row>
    <row r="84" spans="2:6" x14ac:dyDescent="0.2">
      <c r="B84" s="11"/>
      <c r="D84" s="11"/>
      <c r="E84" s="12"/>
      <c r="F84" s="12"/>
    </row>
    <row r="85" spans="2:6" x14ac:dyDescent="0.2">
      <c r="B85" s="11"/>
      <c r="D85" s="11"/>
      <c r="E85" s="12"/>
      <c r="F85" s="12"/>
    </row>
    <row r="86" spans="2:6" x14ac:dyDescent="0.2">
      <c r="B86" s="11"/>
      <c r="D86" s="11"/>
      <c r="E86" s="12"/>
      <c r="F86" s="12"/>
    </row>
    <row r="87" spans="2:6" x14ac:dyDescent="0.2">
      <c r="B87" s="11"/>
      <c r="D87" s="11"/>
      <c r="E87" s="12"/>
      <c r="F87" s="12"/>
    </row>
    <row r="88" spans="2:6" x14ac:dyDescent="0.2">
      <c r="B88" s="11"/>
      <c r="D88" s="11"/>
      <c r="E88" s="12"/>
      <c r="F88" s="12"/>
    </row>
  </sheetData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workbookViewId="0">
      <selection activeCell="L27" sqref="L27"/>
    </sheetView>
  </sheetViews>
  <sheetFormatPr defaultRowHeight="12.75" x14ac:dyDescent="0.2"/>
  <cols>
    <col min="3" max="3" width="40.5703125" customWidth="1"/>
    <col min="4" max="4" width="8.7109375" customWidth="1"/>
    <col min="5" max="5" width="11.140625" customWidth="1"/>
    <col min="6" max="6" width="11.85546875" customWidth="1"/>
  </cols>
  <sheetData>
    <row r="1" spans="1:8" x14ac:dyDescent="0.2">
      <c r="A1" t="s">
        <v>12</v>
      </c>
    </row>
    <row r="3" spans="1:8" x14ac:dyDescent="0.2">
      <c r="A3" s="1" t="s">
        <v>13</v>
      </c>
      <c r="B3" s="1" t="s">
        <v>14</v>
      </c>
      <c r="C3" s="1" t="s">
        <v>15</v>
      </c>
      <c r="D3" s="1" t="s">
        <v>16</v>
      </c>
      <c r="E3" s="1" t="s">
        <v>17</v>
      </c>
      <c r="F3" s="1" t="s">
        <v>18</v>
      </c>
      <c r="G3" s="1" t="s">
        <v>17</v>
      </c>
      <c r="H3" s="1" t="s">
        <v>19</v>
      </c>
    </row>
    <row r="4" spans="1:8" x14ac:dyDescent="0.2">
      <c r="A4" s="1" t="s">
        <v>20</v>
      </c>
      <c r="B4" s="1" t="s">
        <v>21</v>
      </c>
      <c r="C4" s="1"/>
      <c r="D4" s="1"/>
      <c r="E4" s="1" t="s">
        <v>22</v>
      </c>
      <c r="F4" s="1" t="s">
        <v>22</v>
      </c>
      <c r="G4" s="1" t="s">
        <v>23</v>
      </c>
      <c r="H4" s="1" t="s">
        <v>23</v>
      </c>
    </row>
    <row r="5" spans="1:8" x14ac:dyDescent="0.2">
      <c r="A5" s="1"/>
      <c r="B5" s="1"/>
      <c r="C5" s="13" t="s">
        <v>24</v>
      </c>
      <c r="D5" s="1"/>
      <c r="E5" s="4"/>
      <c r="F5" s="6"/>
    </row>
    <row r="6" spans="1:8" x14ac:dyDescent="0.2">
      <c r="A6" s="1">
        <v>1</v>
      </c>
      <c r="B6" s="1" t="s">
        <v>25</v>
      </c>
      <c r="C6" s="3" t="s">
        <v>26</v>
      </c>
      <c r="D6" s="1">
        <v>22</v>
      </c>
      <c r="E6" s="4"/>
      <c r="F6" s="4">
        <f t="shared" ref="F6:F14" si="0">D6*E6</f>
        <v>0</v>
      </c>
      <c r="G6" s="14"/>
      <c r="H6" s="15">
        <f>D6*G6</f>
        <v>0</v>
      </c>
    </row>
    <row r="7" spans="1:8" x14ac:dyDescent="0.2">
      <c r="A7" s="1">
        <v>2</v>
      </c>
      <c r="B7" s="1" t="s">
        <v>27</v>
      </c>
      <c r="C7" s="3" t="s">
        <v>28</v>
      </c>
      <c r="D7" s="1">
        <v>105</v>
      </c>
      <c r="E7" s="4"/>
      <c r="F7" s="4">
        <f t="shared" si="0"/>
        <v>0</v>
      </c>
      <c r="G7" s="14"/>
      <c r="H7" s="15">
        <f>D7*G7</f>
        <v>0</v>
      </c>
    </row>
    <row r="8" spans="1:8" x14ac:dyDescent="0.2">
      <c r="A8" s="1">
        <v>3</v>
      </c>
      <c r="B8" s="1" t="s">
        <v>27</v>
      </c>
      <c r="C8" s="3" t="s">
        <v>29</v>
      </c>
      <c r="D8" s="1">
        <v>105</v>
      </c>
      <c r="E8" s="4"/>
      <c r="F8" s="4">
        <f t="shared" si="0"/>
        <v>0</v>
      </c>
      <c r="G8" s="14"/>
      <c r="H8" s="15">
        <f>D8*G8</f>
        <v>0</v>
      </c>
    </row>
    <row r="9" spans="1:8" x14ac:dyDescent="0.2">
      <c r="A9" s="1">
        <v>4</v>
      </c>
      <c r="B9" s="1" t="s">
        <v>25</v>
      </c>
      <c r="C9" s="3" t="s">
        <v>30</v>
      </c>
      <c r="D9" s="1">
        <v>60</v>
      </c>
      <c r="E9" s="4"/>
      <c r="F9" s="4">
        <f t="shared" si="0"/>
        <v>0</v>
      </c>
      <c r="G9" s="14"/>
      <c r="H9" s="15">
        <f>D9*G9</f>
        <v>0</v>
      </c>
    </row>
    <row r="10" spans="1:8" x14ac:dyDescent="0.2">
      <c r="A10" s="1">
        <v>5</v>
      </c>
      <c r="B10" s="1" t="s">
        <v>31</v>
      </c>
      <c r="C10" s="3" t="s">
        <v>32</v>
      </c>
      <c r="D10" s="1">
        <v>1</v>
      </c>
      <c r="E10" s="4"/>
      <c r="F10" s="4">
        <f t="shared" si="0"/>
        <v>0</v>
      </c>
      <c r="G10" s="14"/>
      <c r="H10" s="15">
        <f>D10*G10</f>
        <v>0</v>
      </c>
    </row>
    <row r="11" spans="1:8" x14ac:dyDescent="0.2">
      <c r="A11" s="1">
        <v>6</v>
      </c>
      <c r="B11" s="1" t="s">
        <v>31</v>
      </c>
      <c r="C11" s="3" t="s">
        <v>33</v>
      </c>
      <c r="D11" s="1">
        <v>5</v>
      </c>
      <c r="E11" s="4"/>
      <c r="F11" s="4">
        <f t="shared" si="0"/>
        <v>0</v>
      </c>
      <c r="G11" s="14"/>
      <c r="H11" s="15"/>
    </row>
    <row r="12" spans="1:8" x14ac:dyDescent="0.2">
      <c r="A12" s="1">
        <v>7</v>
      </c>
      <c r="B12" s="1" t="s">
        <v>27</v>
      </c>
      <c r="C12" s="3" t="s">
        <v>34</v>
      </c>
      <c r="D12" s="1">
        <v>4</v>
      </c>
      <c r="E12" s="4"/>
      <c r="F12" s="4">
        <f t="shared" si="0"/>
        <v>0</v>
      </c>
      <c r="G12" s="14"/>
      <c r="H12" s="15">
        <f>D12*G12</f>
        <v>0</v>
      </c>
    </row>
    <row r="13" spans="1:8" x14ac:dyDescent="0.2">
      <c r="A13" s="16">
        <v>8</v>
      </c>
      <c r="B13" s="16" t="s">
        <v>31</v>
      </c>
      <c r="C13" s="17" t="s">
        <v>35</v>
      </c>
      <c r="D13" s="16">
        <v>2</v>
      </c>
      <c r="E13" s="18"/>
      <c r="F13" s="18">
        <f t="shared" si="0"/>
        <v>0</v>
      </c>
      <c r="G13" s="15"/>
      <c r="H13" s="15">
        <f>D13*G13</f>
        <v>0</v>
      </c>
    </row>
    <row r="14" spans="1:8" x14ac:dyDescent="0.2">
      <c r="A14" s="16">
        <v>9</v>
      </c>
      <c r="B14" s="16" t="s">
        <v>31</v>
      </c>
      <c r="C14" s="17" t="s">
        <v>36</v>
      </c>
      <c r="D14" s="16">
        <v>2</v>
      </c>
      <c r="E14" s="18"/>
      <c r="F14" s="18">
        <f t="shared" si="0"/>
        <v>0</v>
      </c>
      <c r="G14" s="15"/>
      <c r="H14" s="15">
        <f>D14*G14</f>
        <v>0</v>
      </c>
    </row>
    <row r="15" spans="1:8" x14ac:dyDescent="0.2">
      <c r="A15" s="1"/>
      <c r="B15" s="1"/>
      <c r="C15" s="5" t="s">
        <v>37</v>
      </c>
      <c r="D15" s="1"/>
      <c r="E15" s="4"/>
      <c r="F15" s="6">
        <f>SUM(F6:F14)</f>
        <v>0</v>
      </c>
      <c r="G15" s="14"/>
      <c r="H15" s="15"/>
    </row>
    <row r="16" spans="1:8" x14ac:dyDescent="0.2">
      <c r="A16" s="1"/>
      <c r="B16" s="1"/>
      <c r="C16" s="3" t="s">
        <v>38</v>
      </c>
      <c r="D16" s="1"/>
      <c r="E16" s="4"/>
      <c r="F16" s="4">
        <f>F15*0.015</f>
        <v>0</v>
      </c>
      <c r="G16" s="14"/>
      <c r="H16" s="15"/>
    </row>
    <row r="17" spans="1:8" x14ac:dyDescent="0.2">
      <c r="A17" s="1"/>
      <c r="B17" s="1"/>
      <c r="C17" s="3" t="s">
        <v>39</v>
      </c>
      <c r="D17" s="1"/>
      <c r="E17" s="4"/>
      <c r="F17" s="4">
        <f>F15*0.2</f>
        <v>0</v>
      </c>
      <c r="G17" s="14"/>
      <c r="H17" s="15"/>
    </row>
    <row r="18" spans="1:8" x14ac:dyDescent="0.2">
      <c r="A18" s="1"/>
      <c r="B18" s="1"/>
      <c r="C18" s="3"/>
      <c r="D18" s="1"/>
      <c r="E18" s="4"/>
      <c r="F18" s="4"/>
      <c r="G18" s="14"/>
      <c r="H18" s="15"/>
    </row>
    <row r="19" spans="1:8" x14ac:dyDescent="0.2">
      <c r="A19" s="1"/>
      <c r="B19" s="1"/>
      <c r="C19" s="5" t="s">
        <v>2</v>
      </c>
      <c r="D19" s="1"/>
      <c r="E19" s="4"/>
      <c r="F19" s="6"/>
      <c r="G19" s="14"/>
      <c r="H19" s="19">
        <f>SUM(H6:H18)</f>
        <v>0</v>
      </c>
    </row>
    <row r="20" spans="1:8" x14ac:dyDescent="0.2">
      <c r="A20" s="1"/>
      <c r="B20" s="1"/>
      <c r="C20" s="3" t="s">
        <v>40</v>
      </c>
      <c r="D20" s="1"/>
      <c r="E20" s="4"/>
      <c r="F20" s="4"/>
      <c r="G20" s="14"/>
      <c r="H20" s="15">
        <f>H19*0.01</f>
        <v>0</v>
      </c>
    </row>
    <row r="21" spans="1:8" x14ac:dyDescent="0.2">
      <c r="A21" s="1"/>
      <c r="B21" s="1"/>
      <c r="C21" s="3" t="s">
        <v>41</v>
      </c>
      <c r="D21" s="1"/>
      <c r="E21" s="4"/>
      <c r="F21" s="4"/>
      <c r="G21" s="14"/>
      <c r="H21" s="15">
        <f>H19*0.01</f>
        <v>0</v>
      </c>
    </row>
    <row r="22" spans="1:8" x14ac:dyDescent="0.2">
      <c r="A22" s="1"/>
      <c r="B22" s="1"/>
      <c r="C22" s="3" t="s">
        <v>42</v>
      </c>
      <c r="D22" s="1"/>
      <c r="E22" s="4"/>
      <c r="F22" s="4"/>
      <c r="G22" s="14"/>
      <c r="H22" s="15">
        <f>H19*0.05</f>
        <v>0</v>
      </c>
    </row>
    <row r="23" spans="1:8" x14ac:dyDescent="0.2">
      <c r="A23" s="1"/>
      <c r="B23" s="1"/>
      <c r="C23" s="3"/>
      <c r="D23" s="1"/>
      <c r="E23" s="4"/>
      <c r="F23" s="4"/>
      <c r="G23" s="14"/>
      <c r="H23" s="15"/>
    </row>
    <row r="24" spans="1:8" x14ac:dyDescent="0.2">
      <c r="A24" s="16">
        <v>1</v>
      </c>
      <c r="B24" s="16" t="s">
        <v>31</v>
      </c>
      <c r="C24" s="20" t="s">
        <v>43</v>
      </c>
      <c r="D24" s="16">
        <v>1</v>
      </c>
      <c r="E24" s="18"/>
      <c r="F24" s="18">
        <v>0</v>
      </c>
      <c r="G24" s="15"/>
      <c r="H24" s="15">
        <v>0</v>
      </c>
    </row>
    <row r="25" spans="1:8" x14ac:dyDescent="0.2">
      <c r="A25" s="16"/>
      <c r="B25" s="16"/>
      <c r="C25" s="21" t="s">
        <v>44</v>
      </c>
      <c r="D25" s="16"/>
      <c r="E25" s="18"/>
      <c r="F25" s="22">
        <f>SUM(F24)</f>
        <v>0</v>
      </c>
      <c r="G25" s="15"/>
      <c r="H25" s="15"/>
    </row>
    <row r="26" spans="1:8" x14ac:dyDescent="0.2">
      <c r="A26" s="16"/>
      <c r="B26" s="16"/>
      <c r="C26" s="17" t="s">
        <v>45</v>
      </c>
      <c r="D26" s="17"/>
      <c r="E26" s="17"/>
      <c r="F26" s="17">
        <f>F25*0.045</f>
        <v>0</v>
      </c>
      <c r="G26" s="15"/>
      <c r="H26" s="15"/>
    </row>
    <row r="27" spans="1:8" x14ac:dyDescent="0.2">
      <c r="A27" s="17"/>
      <c r="B27" s="17"/>
      <c r="C27" s="17"/>
      <c r="D27" s="17"/>
      <c r="E27" s="17"/>
      <c r="F27" s="17"/>
      <c r="G27" s="15"/>
      <c r="H27" s="15"/>
    </row>
    <row r="28" spans="1:8" x14ac:dyDescent="0.2">
      <c r="A28" s="16"/>
      <c r="B28" s="16"/>
      <c r="C28" s="21" t="s">
        <v>46</v>
      </c>
      <c r="D28" s="16"/>
      <c r="E28" s="18"/>
      <c r="F28" s="22"/>
      <c r="G28" s="15"/>
      <c r="H28" s="19">
        <f>SUM(H24:H27)</f>
        <v>0</v>
      </c>
    </row>
    <row r="29" spans="1:8" x14ac:dyDescent="0.2">
      <c r="A29" s="16"/>
      <c r="B29" s="16"/>
      <c r="C29" s="17" t="s">
        <v>40</v>
      </c>
      <c r="D29" s="17"/>
      <c r="E29" s="17"/>
      <c r="F29" s="17"/>
      <c r="G29" s="15"/>
      <c r="H29" s="15"/>
    </row>
    <row r="30" spans="1:8" x14ac:dyDescent="0.2">
      <c r="A30" s="16"/>
      <c r="B30" s="16"/>
      <c r="C30" s="17" t="s">
        <v>41</v>
      </c>
      <c r="D30" s="17"/>
      <c r="E30" s="17"/>
      <c r="F30" s="17"/>
      <c r="G30" s="15"/>
      <c r="H30" s="15">
        <f>H28*0.01</f>
        <v>0</v>
      </c>
    </row>
    <row r="31" spans="1:8" x14ac:dyDescent="0.2">
      <c r="A31" s="16"/>
      <c r="B31" s="16"/>
      <c r="C31" s="17" t="s">
        <v>47</v>
      </c>
      <c r="D31" s="17"/>
      <c r="E31" s="17"/>
      <c r="F31" s="17"/>
      <c r="G31" s="15"/>
      <c r="H31" s="15">
        <f>H28*0.01</f>
        <v>0</v>
      </c>
    </row>
  </sheetData>
  <sheetProtection selectLockedCells="1" selectUnlockedCells="1"/>
  <printOptions gridLines="1"/>
  <pageMargins left="0.78749999999999998" right="0.78749999999999998" top="0.98402777777777772" bottom="0.98402777777777772" header="0.51180555555555551" footer="0.51180555555555551"/>
  <pageSetup paperSize="9" firstPageNumber="0" fitToHeight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workbookViewId="0">
      <selection activeCell="B20" sqref="B20"/>
    </sheetView>
  </sheetViews>
  <sheetFormatPr defaultRowHeight="12.75" x14ac:dyDescent="0.2"/>
  <cols>
    <col min="1" max="1" width="9.28515625" customWidth="1"/>
    <col min="2" max="2" width="38.140625" customWidth="1"/>
    <col min="3" max="3" width="9.28515625" style="23" customWidth="1"/>
    <col min="4" max="4" width="9.140625" style="24"/>
    <col min="5" max="6" width="9.28515625" customWidth="1"/>
    <col min="7" max="7" width="10.5703125" customWidth="1"/>
    <col min="8" max="8" width="8.140625" customWidth="1"/>
  </cols>
  <sheetData>
    <row r="1" spans="1:8" x14ac:dyDescent="0.2">
      <c r="A1" s="25" t="s">
        <v>48</v>
      </c>
      <c r="B1" s="25"/>
      <c r="C1" s="26"/>
      <c r="D1" s="27"/>
      <c r="E1" s="25"/>
      <c r="F1" s="25"/>
      <c r="G1" s="25"/>
      <c r="H1" s="25"/>
    </row>
    <row r="2" spans="1:8" x14ac:dyDescent="0.2">
      <c r="A2" s="25"/>
      <c r="B2" s="25"/>
      <c r="C2" s="26"/>
      <c r="D2" s="27"/>
      <c r="E2" s="25"/>
      <c r="F2" s="25"/>
      <c r="G2" s="25"/>
      <c r="H2" s="25"/>
    </row>
    <row r="3" spans="1:8" x14ac:dyDescent="0.2">
      <c r="A3" s="25"/>
      <c r="B3" s="28" t="s">
        <v>24</v>
      </c>
      <c r="C3" s="26"/>
      <c r="D3" s="27"/>
      <c r="E3" s="25"/>
      <c r="F3" s="25"/>
      <c r="G3" s="25"/>
      <c r="H3" s="25"/>
    </row>
    <row r="4" spans="1:8" ht="15" x14ac:dyDescent="0.25">
      <c r="A4" s="29"/>
      <c r="B4" s="25"/>
      <c r="C4" s="26"/>
      <c r="D4" s="27"/>
      <c r="E4" s="30" t="s">
        <v>49</v>
      </c>
      <c r="F4" s="30" t="s">
        <v>50</v>
      </c>
      <c r="G4" s="30" t="s">
        <v>51</v>
      </c>
      <c r="H4" s="25"/>
    </row>
    <row r="5" spans="1:8" ht="15" x14ac:dyDescent="0.25">
      <c r="A5" s="29"/>
      <c r="B5" s="30" t="s">
        <v>52</v>
      </c>
      <c r="C5" s="31" t="s">
        <v>53</v>
      </c>
      <c r="D5" s="32" t="s">
        <v>54</v>
      </c>
      <c r="E5" s="30" t="s">
        <v>55</v>
      </c>
      <c r="F5" s="30" t="s">
        <v>55</v>
      </c>
      <c r="G5" s="25"/>
      <c r="H5" s="25"/>
    </row>
    <row r="6" spans="1:8" ht="15" x14ac:dyDescent="0.25">
      <c r="A6" s="29">
        <v>1</v>
      </c>
      <c r="B6" s="33" t="s">
        <v>56</v>
      </c>
      <c r="C6" s="34">
        <v>10</v>
      </c>
      <c r="D6" s="27" t="s">
        <v>31</v>
      </c>
      <c r="E6" s="33"/>
      <c r="F6" s="33"/>
      <c r="G6" s="35">
        <f t="shared" ref="G6:G21" si="0">C6*E6+C6*F6</f>
        <v>0</v>
      </c>
      <c r="H6" s="25"/>
    </row>
    <row r="7" spans="1:8" ht="15" x14ac:dyDescent="0.25">
      <c r="A7" s="29">
        <v>2</v>
      </c>
      <c r="B7" s="33" t="s">
        <v>57</v>
      </c>
      <c r="C7" s="34">
        <v>1</v>
      </c>
      <c r="D7" s="27" t="s">
        <v>31</v>
      </c>
      <c r="E7" s="33"/>
      <c r="F7" s="33"/>
      <c r="G7" s="35">
        <f t="shared" si="0"/>
        <v>0</v>
      </c>
      <c r="H7" s="25"/>
    </row>
    <row r="8" spans="1:8" ht="15" x14ac:dyDescent="0.25">
      <c r="A8" s="29">
        <v>3</v>
      </c>
      <c r="B8" s="33" t="s">
        <v>58</v>
      </c>
      <c r="C8" s="34">
        <v>1</v>
      </c>
      <c r="D8" s="27" t="s">
        <v>31</v>
      </c>
      <c r="E8" s="33"/>
      <c r="F8" s="33"/>
      <c r="G8" s="35">
        <f t="shared" si="0"/>
        <v>0</v>
      </c>
      <c r="H8" s="25"/>
    </row>
    <row r="9" spans="1:8" ht="15" x14ac:dyDescent="0.25">
      <c r="A9" s="29">
        <v>4</v>
      </c>
      <c r="B9" s="33" t="s">
        <v>59</v>
      </c>
      <c r="C9" s="34">
        <v>1</v>
      </c>
      <c r="D9" s="27" t="s">
        <v>31</v>
      </c>
      <c r="E9" s="33"/>
      <c r="F9" s="33"/>
      <c r="G9" s="35">
        <f t="shared" si="0"/>
        <v>0</v>
      </c>
      <c r="H9" s="25"/>
    </row>
    <row r="10" spans="1:8" ht="15" x14ac:dyDescent="0.25">
      <c r="A10" s="29">
        <v>5</v>
      </c>
      <c r="B10" s="33" t="s">
        <v>60</v>
      </c>
      <c r="C10" s="34">
        <v>100</v>
      </c>
      <c r="D10" s="27" t="s">
        <v>27</v>
      </c>
      <c r="E10" s="33"/>
      <c r="F10" s="33"/>
      <c r="G10" s="35">
        <f t="shared" si="0"/>
        <v>0</v>
      </c>
      <c r="H10" s="25"/>
    </row>
    <row r="11" spans="1:8" ht="15" x14ac:dyDescent="0.25">
      <c r="A11" s="29">
        <v>6</v>
      </c>
      <c r="B11" s="33" t="s">
        <v>61</v>
      </c>
      <c r="C11" s="34">
        <v>100</v>
      </c>
      <c r="D11" s="27" t="s">
        <v>27</v>
      </c>
      <c r="E11" s="33"/>
      <c r="F11" s="33"/>
      <c r="G11" s="35">
        <f t="shared" si="0"/>
        <v>0</v>
      </c>
      <c r="H11" s="25"/>
    </row>
    <row r="12" spans="1:8" ht="15" x14ac:dyDescent="0.25">
      <c r="A12" s="29">
        <v>7</v>
      </c>
      <c r="B12" s="33" t="s">
        <v>62</v>
      </c>
      <c r="C12" s="34">
        <v>100</v>
      </c>
      <c r="D12" s="27" t="s">
        <v>27</v>
      </c>
      <c r="E12" s="33"/>
      <c r="F12" s="33"/>
      <c r="G12" s="35">
        <f t="shared" si="0"/>
        <v>0</v>
      </c>
      <c r="H12" s="25"/>
    </row>
    <row r="13" spans="1:8" ht="15" x14ac:dyDescent="0.25">
      <c r="A13" s="36">
        <v>8</v>
      </c>
      <c r="B13" s="33" t="s">
        <v>63</v>
      </c>
      <c r="C13" s="34">
        <v>100</v>
      </c>
      <c r="D13" s="27" t="s">
        <v>27</v>
      </c>
      <c r="E13" s="33"/>
      <c r="F13" s="33"/>
      <c r="G13" s="35">
        <f t="shared" si="0"/>
        <v>0</v>
      </c>
      <c r="H13" s="25"/>
    </row>
    <row r="14" spans="1:8" ht="15" x14ac:dyDescent="0.25">
      <c r="A14" s="36">
        <v>9</v>
      </c>
      <c r="B14" s="33" t="s">
        <v>64</v>
      </c>
      <c r="C14" s="34">
        <v>1</v>
      </c>
      <c r="D14" s="27" t="s">
        <v>31</v>
      </c>
      <c r="E14" s="33"/>
      <c r="F14" s="33"/>
      <c r="G14" s="35">
        <f t="shared" si="0"/>
        <v>0</v>
      </c>
      <c r="H14" s="25"/>
    </row>
    <row r="15" spans="1:8" ht="15" x14ac:dyDescent="0.25">
      <c r="A15" s="29">
        <v>10</v>
      </c>
      <c r="B15" s="33" t="s">
        <v>65</v>
      </c>
      <c r="C15" s="34">
        <v>1</v>
      </c>
      <c r="D15" s="27" t="s">
        <v>31</v>
      </c>
      <c r="E15" s="33"/>
      <c r="F15" s="33"/>
      <c r="G15" s="35">
        <f t="shared" si="0"/>
        <v>0</v>
      </c>
      <c r="H15" s="25"/>
    </row>
    <row r="16" spans="1:8" ht="15" x14ac:dyDescent="0.25">
      <c r="A16" s="36">
        <v>11</v>
      </c>
      <c r="B16" s="33" t="s">
        <v>66</v>
      </c>
      <c r="C16" s="34">
        <v>40</v>
      </c>
      <c r="D16" s="27" t="s">
        <v>27</v>
      </c>
      <c r="E16" s="33"/>
      <c r="F16" s="33"/>
      <c r="G16" s="35">
        <f t="shared" si="0"/>
        <v>0</v>
      </c>
      <c r="H16" s="25"/>
    </row>
    <row r="17" spans="1:8" ht="15" x14ac:dyDescent="0.25">
      <c r="A17" s="36">
        <v>12</v>
      </c>
      <c r="B17" s="33" t="s">
        <v>67</v>
      </c>
      <c r="C17" s="34">
        <v>1</v>
      </c>
      <c r="D17" s="27" t="s">
        <v>25</v>
      </c>
      <c r="E17" s="33"/>
      <c r="F17" s="33"/>
      <c r="G17" s="35">
        <f t="shared" si="0"/>
        <v>0</v>
      </c>
      <c r="H17" s="25"/>
    </row>
    <row r="18" spans="1:8" ht="15" x14ac:dyDescent="0.25">
      <c r="A18" s="29">
        <v>13</v>
      </c>
      <c r="B18" s="33" t="s">
        <v>68</v>
      </c>
      <c r="C18" s="34">
        <v>6</v>
      </c>
      <c r="D18" s="27" t="s">
        <v>69</v>
      </c>
      <c r="E18" s="33"/>
      <c r="F18" s="33"/>
      <c r="G18" s="35">
        <f t="shared" si="0"/>
        <v>0</v>
      </c>
      <c r="H18" s="25"/>
    </row>
    <row r="19" spans="1:8" ht="15" x14ac:dyDescent="0.25">
      <c r="A19" s="36">
        <v>14</v>
      </c>
      <c r="B19" s="33" t="s">
        <v>70</v>
      </c>
      <c r="C19" s="34">
        <v>4</v>
      </c>
      <c r="D19" s="27" t="s">
        <v>69</v>
      </c>
      <c r="E19" s="33"/>
      <c r="F19" s="33"/>
      <c r="G19" s="35">
        <f t="shared" si="0"/>
        <v>0</v>
      </c>
      <c r="H19" s="25"/>
    </row>
    <row r="20" spans="1:8" ht="15" x14ac:dyDescent="0.25">
      <c r="A20" s="36">
        <v>15</v>
      </c>
      <c r="B20" s="33" t="s">
        <v>71</v>
      </c>
      <c r="C20" s="34">
        <v>4</v>
      </c>
      <c r="D20" s="27" t="s">
        <v>69</v>
      </c>
      <c r="E20" s="33"/>
      <c r="F20" s="33"/>
      <c r="G20" s="35">
        <f t="shared" si="0"/>
        <v>0</v>
      </c>
      <c r="H20" s="25"/>
    </row>
    <row r="21" spans="1:8" ht="15" x14ac:dyDescent="0.25">
      <c r="A21" s="29">
        <v>16</v>
      </c>
      <c r="B21" s="33" t="s">
        <v>72</v>
      </c>
      <c r="C21" s="34">
        <v>4</v>
      </c>
      <c r="D21" s="27" t="s">
        <v>69</v>
      </c>
      <c r="E21" s="33"/>
      <c r="F21" s="33"/>
      <c r="G21" s="35">
        <f t="shared" si="0"/>
        <v>0</v>
      </c>
      <c r="H21" s="25"/>
    </row>
    <row r="22" spans="1:8" ht="19.5" customHeight="1" x14ac:dyDescent="0.2">
      <c r="A22" s="29"/>
      <c r="B22" s="25"/>
      <c r="C22" s="26"/>
      <c r="D22" s="27"/>
      <c r="E22" s="25"/>
      <c r="F22" s="28" t="s">
        <v>73</v>
      </c>
      <c r="G22" s="37">
        <f>SUM(G6:G21)</f>
        <v>0</v>
      </c>
      <c r="H22" s="25" t="s">
        <v>74</v>
      </c>
    </row>
    <row r="23" spans="1:8" x14ac:dyDescent="0.2">
      <c r="A23" s="1"/>
    </row>
    <row r="24" spans="1:8" x14ac:dyDescent="0.2">
      <c r="A24" s="16"/>
    </row>
    <row r="25" spans="1:8" x14ac:dyDescent="0.2">
      <c r="A25" s="16"/>
    </row>
    <row r="26" spans="1:8" x14ac:dyDescent="0.2">
      <c r="A26" s="16"/>
    </row>
    <row r="27" spans="1:8" x14ac:dyDescent="0.2">
      <c r="A27" s="17"/>
    </row>
    <row r="28" spans="1:8" x14ac:dyDescent="0.2">
      <c r="A28" s="16"/>
    </row>
    <row r="29" spans="1:8" x14ac:dyDescent="0.2">
      <c r="A29" s="16"/>
    </row>
    <row r="30" spans="1:8" x14ac:dyDescent="0.2">
      <c r="A30" s="16"/>
    </row>
    <row r="31" spans="1:8" x14ac:dyDescent="0.2">
      <c r="A31" s="16"/>
    </row>
  </sheetData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Přehled Nová knihovna</vt:lpstr>
      <vt:lpstr>elektroinstalace NK</vt:lpstr>
      <vt:lpstr>EKV NK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mon018</dc:creator>
  <cp:lastModifiedBy>Uživatel systému Windows</cp:lastModifiedBy>
  <dcterms:created xsi:type="dcterms:W3CDTF">2022-02-11T11:11:11Z</dcterms:created>
  <dcterms:modified xsi:type="dcterms:W3CDTF">2022-02-11T12:35:08Z</dcterms:modified>
</cp:coreProperties>
</file>